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WHO5NL" sheetId="1" r:id="rId1"/>
    <sheet name="WHO5UK" sheetId="2" r:id="rId2"/>
    <sheet name="MDI-NL" sheetId="3" r:id="rId3"/>
    <sheet name="MDI-UK" sheetId="4" r:id="rId4"/>
  </sheets>
  <definedNames/>
  <calcPr fullCalcOnLoad="1"/>
</workbook>
</file>

<file path=xl/sharedStrings.xml><?xml version="1.0" encoding="utf-8"?>
<sst xmlns="http://schemas.openxmlformats.org/spreadsheetml/2006/main" count="154" uniqueCount="81">
  <si>
    <t>Quanta Healthcare Solutions, Inc</t>
  </si>
  <si>
    <t>For research &amp; education only. See terms of use in TOC sheet</t>
  </si>
  <si>
    <t>x</t>
  </si>
  <si>
    <t>calculate</t>
  </si>
  <si>
    <t>result</t>
  </si>
  <si>
    <t>data complete?</t>
  </si>
  <si>
    <t>Purpose: To assess depression simply and specifically using the WHO-5 Well-being Index (WHO-Five)</t>
  </si>
  <si>
    <t>Citations with documentation. 18.xxxxx</t>
  </si>
  <si>
    <t>raw score</t>
  </si>
  <si>
    <t>percentage score</t>
  </si>
  <si>
    <t>plaats een "x" in de betreffende kolom voor elke vraag (slechts 1 antwoord per rij) NB wis een "x" met delete niet met spatie</t>
  </si>
  <si>
    <t>Altijd</t>
  </si>
  <si>
    <t>Meestal</t>
  </si>
  <si>
    <t>Meer dan de helft van de tijd</t>
  </si>
  <si>
    <t>Minder dan de helft van de tijd</t>
  </si>
  <si>
    <t>Soms</t>
  </si>
  <si>
    <t>Nooit</t>
  </si>
  <si>
    <t>voelde ik mij vrolijk en opgewekt</t>
  </si>
  <si>
    <t>werd ik fris en uitgerust wakker</t>
  </si>
  <si>
    <t>dit suggereert dat de patient</t>
  </si>
  <si>
    <t>LR+</t>
  </si>
  <si>
    <t>LR-</t>
  </si>
  <si>
    <t>Optioneel:</t>
  </si>
  <si>
    <t>Wat is de prevalentie van depressie in uw populatie OF hoe groot schat u de kans op depressie bij deze patient ZONDER het testresultaat erbij te betrekken?</t>
  </si>
  <si>
    <t>Post test kans op depressie</t>
  </si>
  <si>
    <t>Citations with documentation. 18.04.xx</t>
  </si>
  <si>
    <t>enter an "x" in the appropriate column for each question (only 1 answer per row)</t>
  </si>
  <si>
    <t>Over the last two weeks</t>
  </si>
  <si>
    <t>All of the time</t>
  </si>
  <si>
    <t>Most of the time</t>
  </si>
  <si>
    <t>More than half of the time</t>
  </si>
  <si>
    <t>Less than half of the time</t>
  </si>
  <si>
    <t>Some of the time</t>
  </si>
  <si>
    <t>At no time</t>
  </si>
  <si>
    <t>I have felt cheerful and in good spirits</t>
  </si>
  <si>
    <t>I have felt calm and relaxed</t>
  </si>
  <si>
    <t>I have felt active and vigorous</t>
  </si>
  <si>
    <t>I woke up feeling fresh and rested</t>
  </si>
  <si>
    <t>My daily life has been filled with things that interest me</t>
  </si>
  <si>
    <t>which suggests that the patient:</t>
  </si>
  <si>
    <t>Optional:</t>
  </si>
  <si>
    <t>Post test chance on depression</t>
  </si>
  <si>
    <t>Purpose: To assess depression using the Major (ICD-10) Depression Inventory (MDI)</t>
  </si>
  <si>
    <t>The last two weeks, how much of the time….</t>
  </si>
  <si>
    <t>Have you felt in low spirits or sad?</t>
  </si>
  <si>
    <t>Have you lost interest in your daily activities?</t>
  </si>
  <si>
    <t>Have you felt lacking in energy and strength?</t>
  </si>
  <si>
    <t>Have you felt less selfconfident?</t>
  </si>
  <si>
    <t>Have you had a bad conscience or feelings of guilt?</t>
  </si>
  <si>
    <t>Have you felt that life wasn't worth living?</t>
  </si>
  <si>
    <t>Have you had difficulty in concentrating, e.g. when reading the newspaper or watching TV?</t>
  </si>
  <si>
    <t>Have you felt very restless?</t>
  </si>
  <si>
    <t>Have you felt subdued?</t>
  </si>
  <si>
    <t>Have you had trouble sleeping at night?</t>
  </si>
  <si>
    <t>Have you suffered from reduced appetite?</t>
  </si>
  <si>
    <t>Have you suffered from increased appetite?</t>
  </si>
  <si>
    <t>ICD</t>
  </si>
  <si>
    <t>DSM-IV</t>
  </si>
  <si>
    <t>ICD-10 criteria</t>
  </si>
  <si>
    <t>DSM-IV criteria</t>
  </si>
  <si>
    <t>plaats een "x" in de betreffende kolom voor elke vraag (slechts 1 antwoord per rij)</t>
  </si>
  <si>
    <t>Total score (max 50)</t>
  </si>
  <si>
    <t>Totale score (max 50)</t>
  </si>
  <si>
    <t>What is the prevalence of depression in your population OR how likely do you think that this patient has depression? Without considering the test result below!</t>
  </si>
  <si>
    <t>In de laatste 2 weken, hoe veel van de tijd….</t>
  </si>
  <si>
    <t>Hebt u zich in de put of somber gevoeld?</t>
  </si>
  <si>
    <t>Hebt u uw interesse verloren in uw dagelijkse activiteiten?</t>
  </si>
  <si>
    <t>Heeft u een tekort aan energie en kracht gevoeld?</t>
  </si>
  <si>
    <t>Heeft u minder zelfvertrouwen gevoeld?</t>
  </si>
  <si>
    <t>Heeft u een slecht geweten of schuldgevoel gehad?</t>
  </si>
  <si>
    <t>Hebt u het gevoel gehad dat het leven niet de moeite waard is?</t>
  </si>
  <si>
    <t>Heeft u moeite gehad om u te concentreren, bijv. bij het lezen van de krant of televisiekijken?</t>
  </si>
  <si>
    <t>Heeft u zich erg rusteloos gevoeld?</t>
  </si>
  <si>
    <t>Heeft u zich lusteloos gevoeld?</t>
  </si>
  <si>
    <t>Heeft u moeite om 's nachts te slapen gehad ?</t>
  </si>
  <si>
    <t>Heeft u last gehad van een verminderde eetlust?</t>
  </si>
  <si>
    <t>Heeft u last gehad van een grotere eetlust?</t>
  </si>
  <si>
    <t>Gedurende de laatste twee weken</t>
  </si>
  <si>
    <t>voelde ik mij rustig en ontspannen</t>
  </si>
  <si>
    <t>voelde ik mij actief en doelbewust</t>
  </si>
  <si>
    <t>werd mijn dagelijks leven gevuld met dingen die mij interesseren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</si>
</sst>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sz val="10"/>
      <color indexed="8"/>
      <name val="Geneva"/>
      <family val="0"/>
    </font>
    <font>
      <b/>
      <sz val="10"/>
      <name val="Genev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1" applyAlignment="1">
      <alignment horizontal="centerContinuous" vertical="top" wrapText="1"/>
      <protection/>
    </xf>
    <xf numFmtId="0" fontId="1" fillId="0" borderId="0" xfId="51" applyAlignment="1">
      <alignment horizontal="right"/>
      <protection/>
    </xf>
    <xf numFmtId="0" fontId="1" fillId="0" borderId="0" xfId="51">
      <alignment/>
      <protection/>
    </xf>
    <xf numFmtId="0" fontId="2" fillId="0" borderId="0" xfId="51" applyFont="1" applyAlignment="1" applyProtection="1">
      <alignment horizontal="center" vertical="top" wrapText="1"/>
      <protection locked="0"/>
    </xf>
    <xf numFmtId="0" fontId="2" fillId="0" borderId="0" xfId="51" applyFont="1" applyAlignment="1">
      <alignment horizontal="centerContinuous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1" fillId="33" borderId="0" xfId="51" applyFill="1">
      <alignment/>
      <protection/>
    </xf>
    <xf numFmtId="0" fontId="1" fillId="33" borderId="0" xfId="51" applyFill="1" applyAlignment="1">
      <alignment horizontal="center"/>
      <protection/>
    </xf>
    <xf numFmtId="0" fontId="1" fillId="34" borderId="0" xfId="51" applyFill="1">
      <alignment/>
      <protection/>
    </xf>
    <xf numFmtId="0" fontId="1" fillId="34" borderId="0" xfId="51" applyFill="1" applyAlignment="1">
      <alignment horizontal="center"/>
      <protection/>
    </xf>
    <xf numFmtId="0" fontId="3" fillId="35" borderId="10" xfId="51" applyFont="1" applyFill="1" applyBorder="1" applyAlignment="1">
      <alignment horizontal="centerContinuous"/>
      <protection/>
    </xf>
    <xf numFmtId="0" fontId="1" fillId="35" borderId="11" xfId="51" applyFill="1" applyBorder="1" applyAlignment="1">
      <alignment horizontal="centerContinuous"/>
      <protection/>
    </xf>
    <xf numFmtId="0" fontId="3" fillId="35" borderId="11" xfId="51" applyFont="1" applyFill="1" applyBorder="1" applyAlignment="1">
      <alignment horizontal="centerContinuous"/>
      <protection/>
    </xf>
    <xf numFmtId="0" fontId="3" fillId="35" borderId="12" xfId="51" applyFont="1" applyFill="1" applyBorder="1" applyAlignment="1">
      <alignment horizontal="centerContinuous"/>
      <protection/>
    </xf>
    <xf numFmtId="0" fontId="1" fillId="0" borderId="0" xfId="51" applyFill="1">
      <alignment/>
      <protection/>
    </xf>
    <xf numFmtId="0" fontId="1" fillId="0" borderId="13" xfId="51" applyBorder="1" applyAlignment="1" applyProtection="1">
      <alignment horizontal="center"/>
      <protection locked="0"/>
    </xf>
    <xf numFmtId="0" fontId="1" fillId="36" borderId="0" xfId="51" applyFill="1" applyAlignment="1">
      <alignment horizontal="center"/>
      <protection/>
    </xf>
    <xf numFmtId="0" fontId="4" fillId="37" borderId="0" xfId="51" applyFont="1" applyFill="1">
      <alignment/>
      <protection/>
    </xf>
    <xf numFmtId="0" fontId="4" fillId="37" borderId="0" xfId="51" applyFont="1" applyFill="1" applyAlignment="1">
      <alignment horizontal="center"/>
      <protection/>
    </xf>
    <xf numFmtId="0" fontId="1" fillId="37" borderId="0" xfId="51" applyFill="1">
      <alignment/>
      <protection/>
    </xf>
    <xf numFmtId="0" fontId="1" fillId="37" borderId="0" xfId="51" applyFill="1" applyAlignment="1">
      <alignment horizontal="center"/>
      <protection/>
    </xf>
    <xf numFmtId="0" fontId="1" fillId="37" borderId="13" xfId="51" applyFill="1" applyBorder="1">
      <alignment/>
      <protection/>
    </xf>
    <xf numFmtId="0" fontId="1" fillId="0" borderId="13" xfId="51" applyBorder="1" applyAlignment="1">
      <alignment horizontal="right"/>
      <protection/>
    </xf>
    <xf numFmtId="0" fontId="1" fillId="0" borderId="10" xfId="51" applyFill="1" applyBorder="1" applyAlignment="1">
      <alignment horizontal="centerContinuous"/>
      <protection/>
    </xf>
    <xf numFmtId="0" fontId="1" fillId="0" borderId="11" xfId="51" applyFill="1" applyBorder="1" applyAlignment="1">
      <alignment horizontal="centerContinuous"/>
      <protection/>
    </xf>
    <xf numFmtId="0" fontId="1" fillId="0" borderId="12" xfId="51" applyFill="1" applyBorder="1" applyAlignment="1">
      <alignment horizontal="centerContinuous"/>
      <protection/>
    </xf>
    <xf numFmtId="0" fontId="1" fillId="0" borderId="0" xfId="51" applyAlignment="1">
      <alignment horizontal="center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38" borderId="13" xfId="51" applyFont="1" applyFill="1" applyBorder="1" applyAlignment="1">
      <alignment horizontal="center" wrapText="1"/>
      <protection/>
    </xf>
    <xf numFmtId="0" fontId="1" fillId="38" borderId="0" xfId="51" applyFont="1" applyFill="1" applyBorder="1" applyAlignment="1">
      <alignment horizontal="center" wrapText="1"/>
      <protection/>
    </xf>
    <xf numFmtId="0" fontId="4" fillId="35" borderId="14" xfId="51" applyFont="1" applyFill="1" applyBorder="1" applyAlignment="1">
      <alignment horizontal="center" vertical="center"/>
      <protection/>
    </xf>
    <xf numFmtId="0" fontId="1" fillId="38" borderId="13" xfId="51" applyFont="1" applyFill="1" applyBorder="1" applyAlignment="1">
      <alignment vertical="top" wrapText="1"/>
      <protection/>
    </xf>
    <xf numFmtId="0" fontId="1" fillId="38" borderId="15" xfId="51" applyFont="1" applyFill="1" applyBorder="1" applyAlignment="1">
      <alignment vertical="top" wrapText="1"/>
      <protection/>
    </xf>
    <xf numFmtId="0" fontId="1" fillId="38" borderId="15" xfId="51" applyFont="1" applyFill="1" applyBorder="1" applyAlignment="1">
      <alignment wrapText="1"/>
      <protection/>
    </xf>
    <xf numFmtId="0" fontId="1" fillId="37" borderId="13" xfId="51" applyFont="1" applyFill="1" applyBorder="1">
      <alignment/>
      <protection/>
    </xf>
    <xf numFmtId="0" fontId="1" fillId="0" borderId="13" xfId="51" applyFont="1" applyBorder="1" applyAlignment="1" applyProtection="1">
      <alignment horizontal="center"/>
      <protection locked="0"/>
    </xf>
    <xf numFmtId="0" fontId="1" fillId="0" borderId="11" xfId="51" applyFill="1" applyBorder="1">
      <alignment/>
      <protection/>
    </xf>
    <xf numFmtId="0" fontId="1" fillId="0" borderId="12" xfId="51" applyFill="1" applyBorder="1">
      <alignment/>
      <protection/>
    </xf>
    <xf numFmtId="0" fontId="1" fillId="0" borderId="10" xfId="51" applyFont="1" applyFill="1" applyBorder="1" applyAlignment="1">
      <alignment horizontal="left"/>
      <protection/>
    </xf>
    <xf numFmtId="0" fontId="1" fillId="38" borderId="13" xfId="51" applyFont="1" applyFill="1" applyBorder="1" applyAlignment="1">
      <alignment horizontal="center"/>
      <protection/>
    </xf>
    <xf numFmtId="0" fontId="1" fillId="37" borderId="13" xfId="51" applyFont="1" applyFill="1" applyBorder="1" applyAlignment="1">
      <alignment horizontal="right"/>
      <protection/>
    </xf>
    <xf numFmtId="0" fontId="4" fillId="34" borderId="0" xfId="51" applyFont="1" applyFill="1" applyBorder="1">
      <alignment/>
      <protection/>
    </xf>
    <xf numFmtId="0" fontId="1" fillId="34" borderId="0" xfId="51" applyFill="1" applyBorder="1">
      <alignment/>
      <protection/>
    </xf>
    <xf numFmtId="0" fontId="1" fillId="34" borderId="0" xfId="51" applyFill="1" applyBorder="1" applyAlignment="1">
      <alignment horizontal="center"/>
      <protection/>
    </xf>
    <xf numFmtId="0" fontId="1" fillId="38" borderId="13" xfId="51" applyFont="1" applyFill="1" applyBorder="1" applyAlignment="1">
      <alignment horizontal="justify" vertical="top"/>
      <protection/>
    </xf>
    <xf numFmtId="9" fontId="1" fillId="0" borderId="13" xfId="51" applyNumberFormat="1" applyBorder="1" applyAlignment="1">
      <alignment horizontal="center" vertical="center"/>
      <protection/>
    </xf>
    <xf numFmtId="0" fontId="1" fillId="34" borderId="0" xfId="51" applyFont="1" applyFill="1" applyAlignment="1">
      <alignment horizontal="right"/>
      <protection/>
    </xf>
    <xf numFmtId="0" fontId="1" fillId="34" borderId="0" xfId="51" applyFont="1" applyFill="1" applyAlignment="1">
      <alignment horizontal="left"/>
      <protection/>
    </xf>
    <xf numFmtId="0" fontId="1" fillId="34" borderId="0" xfId="51" applyFill="1" applyAlignment="1">
      <alignment horizontal="left"/>
      <protection/>
    </xf>
    <xf numFmtId="9" fontId="1" fillId="0" borderId="13" xfId="51" applyNumberFormat="1" applyBorder="1">
      <alignment/>
      <protection/>
    </xf>
    <xf numFmtId="0" fontId="1" fillId="38" borderId="0" xfId="51" applyFont="1" applyFill="1" applyBorder="1" applyAlignment="1">
      <alignment horizontal="center" vertical="top" wrapText="1"/>
      <protection/>
    </xf>
    <xf numFmtId="0" fontId="1" fillId="38" borderId="13" xfId="51" applyFont="1" applyFill="1" applyBorder="1" applyAlignment="1">
      <alignment horizontal="center" vertical="top"/>
      <protection/>
    </xf>
    <xf numFmtId="0" fontId="1" fillId="37" borderId="13" xfId="51" applyFill="1" applyBorder="1" applyAlignment="1">
      <alignment horizontal="right"/>
      <protection/>
    </xf>
    <xf numFmtId="0" fontId="1" fillId="37" borderId="14" xfId="51" applyFill="1" applyBorder="1">
      <alignment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1" fillId="39" borderId="0" xfId="51" applyFill="1">
      <alignment/>
      <protection/>
    </xf>
    <xf numFmtId="0" fontId="1" fillId="0" borderId="0" xfId="51" applyFont="1">
      <alignment/>
      <protection/>
    </xf>
    <xf numFmtId="0" fontId="1" fillId="40" borderId="12" xfId="51" applyFill="1" applyBorder="1">
      <alignment/>
      <protection/>
    </xf>
    <xf numFmtId="0" fontId="1" fillId="40" borderId="10" xfId="51" applyFill="1" applyBorder="1" applyAlignment="1">
      <alignment horizontal="right"/>
      <protection/>
    </xf>
    <xf numFmtId="0" fontId="1" fillId="40" borderId="10" xfId="51" applyFill="1" applyBorder="1" applyAlignment="1">
      <alignment horizontal="left"/>
      <protection/>
    </xf>
    <xf numFmtId="0" fontId="1" fillId="0" borderId="10" xfId="51" applyBorder="1">
      <alignment/>
      <protection/>
    </xf>
    <xf numFmtId="0" fontId="1" fillId="0" borderId="12" xfId="51" applyBorder="1">
      <alignment/>
      <protection/>
    </xf>
    <xf numFmtId="0" fontId="1" fillId="0" borderId="16" xfId="51" applyFill="1" applyBorder="1" applyAlignment="1">
      <alignment horizontal="centerContinuous"/>
      <protection/>
    </xf>
    <xf numFmtId="0" fontId="1" fillId="0" borderId="17" xfId="51" applyFill="1" applyBorder="1" applyAlignment="1">
      <alignment horizontal="centerContinuous"/>
      <protection/>
    </xf>
    <xf numFmtId="0" fontId="1" fillId="0" borderId="18" xfId="51" applyFill="1" applyBorder="1" applyAlignment="1">
      <alignment horizontal="centerContinuous"/>
      <protection/>
    </xf>
    <xf numFmtId="0" fontId="1" fillId="0" borderId="19" xfId="51" applyFont="1" applyFill="1" applyBorder="1" applyAlignment="1">
      <alignment horizontal="left"/>
      <protection/>
    </xf>
    <xf numFmtId="0" fontId="1" fillId="0" borderId="20" xfId="51" applyFill="1" applyBorder="1">
      <alignment/>
      <protection/>
    </xf>
    <xf numFmtId="0" fontId="1" fillId="0" borderId="21" xfId="51" applyFill="1" applyBorder="1">
      <alignment/>
      <protection/>
    </xf>
    <xf numFmtId="9" fontId="1" fillId="0" borderId="15" xfId="51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depression Zung self rating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1.8515625" style="3" customWidth="1"/>
    <col min="2" max="2" width="13.140625" style="3" customWidth="1"/>
    <col min="3" max="3" width="14.7109375" style="3" customWidth="1"/>
    <col min="4" max="4" width="14.140625" style="3" customWidth="1"/>
    <col min="5" max="5" width="14.28125" style="3" customWidth="1"/>
    <col min="6" max="6" width="13.28125" style="3" customWidth="1"/>
    <col min="7" max="7" width="15.8515625" style="3" customWidth="1"/>
    <col min="8" max="8" width="7.7109375" style="3" customWidth="1"/>
    <col min="9" max="9" width="7.7109375" style="27" customWidth="1"/>
    <col min="10" max="16384" width="11.421875" style="3" customWidth="1"/>
  </cols>
  <sheetData>
    <row r="1" spans="1:9" ht="64.5" customHeight="1">
      <c r="A1" s="28" t="s">
        <v>6</v>
      </c>
      <c r="B1" s="1"/>
      <c r="C1" s="2"/>
      <c r="G1" s="4" t="s">
        <v>7</v>
      </c>
      <c r="H1" s="5" t="s">
        <v>0</v>
      </c>
      <c r="I1" s="6" t="s">
        <v>1</v>
      </c>
    </row>
    <row r="2" spans="1:9" ht="12.75">
      <c r="A2" s="7"/>
      <c r="B2" s="7"/>
      <c r="C2" s="7"/>
      <c r="D2" s="7"/>
      <c r="E2" s="7"/>
      <c r="F2" s="7"/>
      <c r="G2" s="7"/>
      <c r="H2" s="7"/>
      <c r="I2" s="8"/>
    </row>
    <row r="3" spans="1:9" ht="12.75">
      <c r="A3" s="42" t="s">
        <v>22</v>
      </c>
      <c r="B3" s="43"/>
      <c r="C3" s="9"/>
      <c r="D3" s="9"/>
      <c r="E3" s="9"/>
      <c r="F3" s="9"/>
      <c r="G3" s="9"/>
      <c r="H3" s="9"/>
      <c r="I3" s="10"/>
    </row>
    <row r="4" spans="1:9" ht="76.5">
      <c r="A4" s="45" t="s">
        <v>23</v>
      </c>
      <c r="B4" s="46">
        <v>0.2</v>
      </c>
      <c r="C4" s="9"/>
      <c r="D4" s="9"/>
      <c r="E4" s="9"/>
      <c r="F4" s="9"/>
      <c r="G4" s="9"/>
      <c r="H4" s="9"/>
      <c r="I4" s="10"/>
    </row>
    <row r="5" spans="1:10" ht="12.75">
      <c r="A5" s="11" t="s">
        <v>10</v>
      </c>
      <c r="B5" s="12"/>
      <c r="C5" s="13"/>
      <c r="D5" s="13"/>
      <c r="E5" s="13"/>
      <c r="F5" s="13"/>
      <c r="G5" s="14"/>
      <c r="H5" s="10"/>
      <c r="I5" s="10"/>
      <c r="J5" s="15"/>
    </row>
    <row r="6" spans="1:10" ht="25.5">
      <c r="A6" s="31" t="s">
        <v>77</v>
      </c>
      <c r="B6" s="29" t="s">
        <v>11</v>
      </c>
      <c r="C6" s="29" t="s">
        <v>12</v>
      </c>
      <c r="D6" s="29" t="s">
        <v>13</v>
      </c>
      <c r="E6" s="29" t="s">
        <v>14</v>
      </c>
      <c r="F6" s="30" t="s">
        <v>15</v>
      </c>
      <c r="G6" s="40" t="s">
        <v>16</v>
      </c>
      <c r="H6" s="10"/>
      <c r="I6" s="10"/>
      <c r="J6" s="15"/>
    </row>
    <row r="7" spans="1:10" ht="27.75" customHeight="1">
      <c r="A7" s="32" t="s">
        <v>17</v>
      </c>
      <c r="B7" s="36"/>
      <c r="C7" s="36"/>
      <c r="D7" s="36"/>
      <c r="E7" s="36" t="s">
        <v>2</v>
      </c>
      <c r="F7" s="36"/>
      <c r="G7" s="36"/>
      <c r="H7" s="10" t="str">
        <f>IF(IF(NOT(ISBLANK(B7)),1,0)+IF(NOT(ISBLANK(C7)),1,0)+IF(NOT(ISBLANK(D7)),1,0)+IF(NOT(ISBLANK(E7)),1,0)+IF(NOT(ISBLANK(F7)),1,0)+IF(NOT(ISBLANK(G7)),1,0)=1,"Yes","No")</f>
        <v>Yes</v>
      </c>
      <c r="I7" s="17">
        <f>IF(H7="No","check data",IF(NOT(ISBLANK(B7)),5,0)+IF(NOT(ISBLANK(C7)),4,0)+IF(NOT(ISBLANK(D7)),3,0)+IF(NOT(ISBLANK(E7)),2,0)+IF(NOT(ISBLANK(F7)),1,0)+IF(NOT(ISBLANK(G7)),0,0))</f>
        <v>2</v>
      </c>
      <c r="J7" s="15"/>
    </row>
    <row r="8" spans="1:10" ht="25.5" customHeight="1">
      <c r="A8" s="33" t="s">
        <v>78</v>
      </c>
      <c r="B8" s="36"/>
      <c r="C8" s="36"/>
      <c r="D8" s="16"/>
      <c r="E8" s="36" t="s">
        <v>2</v>
      </c>
      <c r="F8" s="16"/>
      <c r="G8" s="36"/>
      <c r="H8" s="10" t="str">
        <f>IF(IF(NOT(ISBLANK(B8)),1,0)+IF(NOT(ISBLANK(C8)),1,0)+IF(NOT(ISBLANK(D8)),1,0)+IF(NOT(ISBLANK(E8)),1,0)+IF(NOT(ISBLANK(F8)),1,0)+IF(NOT(ISBLANK(G8)),1,0)=1,"Yes","No")</f>
        <v>Yes</v>
      </c>
      <c r="I8" s="17">
        <f>IF(H8="No","check data",IF(NOT(ISBLANK(B8)),5,0)+IF(NOT(ISBLANK(C8)),4,0)+IF(NOT(ISBLANK(D8)),3,0)+IF(NOT(ISBLANK(E8)),2,0)+IF(NOT(ISBLANK(F8)),1,0)+IF(NOT(ISBLANK(G8)),0,0))</f>
        <v>2</v>
      </c>
      <c r="J8" s="15"/>
    </row>
    <row r="9" spans="1:10" ht="25.5" customHeight="1">
      <c r="A9" s="33" t="s">
        <v>79</v>
      </c>
      <c r="B9" s="36"/>
      <c r="C9" s="36" t="s">
        <v>2</v>
      </c>
      <c r="D9" s="36"/>
      <c r="E9" s="36"/>
      <c r="F9" s="36"/>
      <c r="G9" s="36"/>
      <c r="H9" s="10" t="str">
        <f>IF(IF(NOT(ISBLANK(B9)),1,0)+IF(NOT(ISBLANK(C9)),1,0)+IF(NOT(ISBLANK(D9)),1,0)+IF(NOT(ISBLANK(E9)),1,0)+IF(NOT(ISBLANK(F9)),1,0)+IF(NOT(ISBLANK(G9)),1,0)=1,"Yes","No")</f>
        <v>Yes</v>
      </c>
      <c r="I9" s="17">
        <f>IF(H9="No","check data",IF(NOT(ISBLANK(B9)),5,0)+IF(NOT(ISBLANK(C9)),4,0)+IF(NOT(ISBLANK(D9)),3,0)+IF(NOT(ISBLANK(E9)),2,0)+IF(NOT(ISBLANK(F9)),1,0)+IF(NOT(ISBLANK(G9)),0,0))</f>
        <v>4</v>
      </c>
      <c r="J9" s="15"/>
    </row>
    <row r="10" spans="1:10" ht="29.25" customHeight="1">
      <c r="A10" s="33" t="s">
        <v>18</v>
      </c>
      <c r="B10" s="36" t="s">
        <v>2</v>
      </c>
      <c r="C10" s="36"/>
      <c r="D10" s="16"/>
      <c r="E10" s="36"/>
      <c r="F10" s="36"/>
      <c r="G10" s="36"/>
      <c r="H10" s="10" t="str">
        <f>IF(IF(NOT(ISBLANK(B10)),1,0)+IF(NOT(ISBLANK(C10)),1,0)+IF(NOT(ISBLANK(D10)),1,0)+IF(NOT(ISBLANK(E10)),1,0)+IF(NOT(ISBLANK(F10)),1,0)+IF(NOT(ISBLANK(G10)),1,0)=1,"Yes","No")</f>
        <v>Yes</v>
      </c>
      <c r="I10" s="17">
        <f>IF(H10="No","check data",IF(NOT(ISBLANK(B10)),5,0)+IF(NOT(ISBLANK(C10)),4,0)+IF(NOT(ISBLANK(D10)),3,0)+IF(NOT(ISBLANK(E10)),2,0)+IF(NOT(ISBLANK(F10)),1,0)+IF(NOT(ISBLANK(G10)),0,0))</f>
        <v>5</v>
      </c>
      <c r="J10" s="15"/>
    </row>
    <row r="11" spans="1:10" ht="29.25" customHeight="1">
      <c r="A11" s="34" t="s">
        <v>80</v>
      </c>
      <c r="B11" s="36" t="s">
        <v>2</v>
      </c>
      <c r="C11" s="36"/>
      <c r="D11" s="36"/>
      <c r="E11" s="36"/>
      <c r="F11" s="36"/>
      <c r="G11" s="36"/>
      <c r="H11" s="10" t="str">
        <f>IF(IF(NOT(ISBLANK(B11)),1,0)+IF(NOT(ISBLANK(C11)),1,0)+IF(NOT(ISBLANK(D11)),1,0)+IF(NOT(ISBLANK(E11)),1,0)+IF(NOT(ISBLANK(F11)),1,0)+IF(NOT(ISBLANK(G11)),1,0)=1,"Yes","No")</f>
        <v>Yes</v>
      </c>
      <c r="I11" s="17">
        <f>IF(H11="No","check data",IF(NOT(ISBLANK(B11)),5,0)+IF(NOT(ISBLANK(C11)),4,0)+IF(NOT(ISBLANK(D11)),3,0)+IF(NOT(ISBLANK(E11)),2,0)+IF(NOT(ISBLANK(F11)),1,0)+IF(NOT(ISBLANK(G11)),0,0))</f>
        <v>5</v>
      </c>
      <c r="J11" s="15"/>
    </row>
    <row r="12" spans="1:10" ht="12.75">
      <c r="A12" s="9"/>
      <c r="B12" s="9"/>
      <c r="C12" s="9"/>
      <c r="D12" s="9"/>
      <c r="E12" s="9"/>
      <c r="F12" s="9"/>
      <c r="G12" s="9"/>
      <c r="H12" s="9"/>
      <c r="I12" s="10"/>
      <c r="J12" s="15"/>
    </row>
    <row r="13" spans="1:9" ht="12.75">
      <c r="A13" s="18" t="s">
        <v>3</v>
      </c>
      <c r="B13" s="19" t="s">
        <v>4</v>
      </c>
      <c r="C13" s="20"/>
      <c r="D13" s="20"/>
      <c r="E13" s="20"/>
      <c r="F13" s="20"/>
      <c r="G13" s="20"/>
      <c r="H13" s="20"/>
      <c r="I13" s="21"/>
    </row>
    <row r="14" spans="1:9" ht="12.75">
      <c r="A14" s="22" t="s">
        <v>5</v>
      </c>
      <c r="B14" s="23" t="str">
        <f>IF(OR(H7="No",H8="No",H9="No",H10="No",H11="No"),"No","Yes")</f>
        <v>Yes</v>
      </c>
      <c r="C14" s="20"/>
      <c r="D14" s="20"/>
      <c r="E14" s="20"/>
      <c r="F14" s="20"/>
      <c r="G14" s="20"/>
      <c r="H14" s="20"/>
      <c r="I14" s="21"/>
    </row>
    <row r="15" spans="1:9" ht="12.75">
      <c r="A15" s="35" t="s">
        <v>8</v>
      </c>
      <c r="B15" s="23">
        <f>IF(B14="No","complete data",SUM(I7:I11))</f>
        <v>18</v>
      </c>
      <c r="C15" s="20"/>
      <c r="D15" s="20"/>
      <c r="E15" s="20"/>
      <c r="F15" s="20"/>
      <c r="G15" s="20"/>
      <c r="H15" s="20"/>
      <c r="I15" s="21"/>
    </row>
    <row r="16" spans="1:9" ht="12.75">
      <c r="A16" s="35" t="s">
        <v>9</v>
      </c>
      <c r="B16" s="23">
        <f>IF(B14="No","complete data",B15*4)</f>
        <v>72</v>
      </c>
      <c r="C16" s="20"/>
      <c r="D16" s="20"/>
      <c r="E16" s="20"/>
      <c r="F16" s="20"/>
      <c r="G16" s="20"/>
      <c r="H16" s="20"/>
      <c r="I16" s="21"/>
    </row>
    <row r="17" spans="1:9" ht="12.75">
      <c r="A17" s="41" t="s">
        <v>19</v>
      </c>
      <c r="B17" s="24" t="str">
        <f>IF(B14="No","complete data",IF(B18="depressief zou kunnen zijn, pas de Major Depression (ICD-10) Inventory toe","",IF(B15&lt;13,"depressief zou kunnen zijn, pas de Major Depression (ICD-10) Inventory toe","niet depressief is")))</f>
        <v>niet depressief is</v>
      </c>
      <c r="C17" s="25"/>
      <c r="D17" s="25"/>
      <c r="E17" s="25"/>
      <c r="F17" s="25"/>
      <c r="G17" s="26"/>
      <c r="H17" s="20"/>
      <c r="I17" s="21"/>
    </row>
    <row r="18" spans="1:9" ht="12.75">
      <c r="A18" s="22"/>
      <c r="B18" s="39">
        <f>IF(OR(I7&lt;2,I8&lt;2,I9&lt;2,I10&lt;2,I11&lt;2),"depressief zou kunnen zijn, pas de Major Depression (ICD-10) Inventory toe","")</f>
      </c>
      <c r="C18" s="37"/>
      <c r="D18" s="37"/>
      <c r="E18" s="37"/>
      <c r="F18" s="37"/>
      <c r="G18" s="38"/>
      <c r="H18" s="20"/>
      <c r="I18" s="21"/>
    </row>
    <row r="19" spans="1:9" ht="12.75">
      <c r="A19" s="18" t="s">
        <v>24</v>
      </c>
      <c r="B19" s="50">
        <f>IF(B17="niet depressief is",(B4/(1-B4))*G19/((B4/(1-B4))*G19+1),IF(B17="complete data","complete data",(B4/(1-B4))*E19/((B4/(1-B4))*E19+1)))</f>
        <v>0.0267639902676399</v>
      </c>
      <c r="C19" s="9"/>
      <c r="D19" s="47" t="s">
        <v>20</v>
      </c>
      <c r="E19" s="48">
        <v>2.58</v>
      </c>
      <c r="F19" s="47" t="s">
        <v>21</v>
      </c>
      <c r="G19" s="49">
        <v>0.11</v>
      </c>
      <c r="H19" s="43"/>
      <c r="I19" s="4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28.7109375" style="3" customWidth="1"/>
    <col min="2" max="6" width="10.7109375" style="3" customWidth="1"/>
    <col min="7" max="7" width="16.00390625" style="3" customWidth="1"/>
    <col min="8" max="8" width="7.7109375" style="3" customWidth="1"/>
    <col min="9" max="9" width="7.7109375" style="27" customWidth="1"/>
    <col min="10" max="16384" width="11.421875" style="3" customWidth="1"/>
  </cols>
  <sheetData>
    <row r="1" spans="1:9" ht="64.5" customHeight="1">
      <c r="A1" s="28" t="s">
        <v>6</v>
      </c>
      <c r="B1" s="1"/>
      <c r="C1" s="2"/>
      <c r="G1" s="4" t="s">
        <v>25</v>
      </c>
      <c r="H1" s="5" t="s">
        <v>0</v>
      </c>
      <c r="I1" s="6" t="s">
        <v>1</v>
      </c>
    </row>
    <row r="2" spans="1:9" ht="12.75">
      <c r="A2" s="7"/>
      <c r="B2" s="7"/>
      <c r="C2" s="7"/>
      <c r="D2" s="7"/>
      <c r="E2" s="7"/>
      <c r="F2" s="7"/>
      <c r="G2" s="7"/>
      <c r="H2" s="7"/>
      <c r="I2" s="8"/>
    </row>
    <row r="3" spans="1:9" ht="12.75">
      <c r="A3" s="42" t="s">
        <v>40</v>
      </c>
      <c r="B3" s="43"/>
      <c r="C3" s="9"/>
      <c r="D3" s="9"/>
      <c r="E3" s="9"/>
      <c r="F3" s="9"/>
      <c r="G3" s="9"/>
      <c r="H3" s="9"/>
      <c r="I3" s="10"/>
    </row>
    <row r="4" spans="1:9" ht="76.5">
      <c r="A4" s="45" t="s">
        <v>63</v>
      </c>
      <c r="B4" s="46">
        <v>0.1</v>
      </c>
      <c r="C4" s="9"/>
      <c r="D4" s="9"/>
      <c r="E4" s="9"/>
      <c r="F4" s="9"/>
      <c r="G4" s="9"/>
      <c r="H4" s="9"/>
      <c r="I4" s="10"/>
    </row>
    <row r="5" spans="1:9" ht="12.75">
      <c r="A5" s="9"/>
      <c r="B5" s="9"/>
      <c r="C5" s="9"/>
      <c r="D5" s="9"/>
      <c r="E5" s="9"/>
      <c r="F5" s="9"/>
      <c r="G5" s="9"/>
      <c r="H5" s="9"/>
      <c r="I5" s="10"/>
    </row>
    <row r="6" spans="1:10" ht="12.75">
      <c r="A6" s="11" t="s">
        <v>26</v>
      </c>
      <c r="B6" s="12"/>
      <c r="C6" s="13"/>
      <c r="D6" s="13"/>
      <c r="E6" s="13"/>
      <c r="F6" s="13"/>
      <c r="G6" s="14"/>
      <c r="H6" s="10"/>
      <c r="I6" s="10"/>
      <c r="J6" s="15"/>
    </row>
    <row r="7" spans="1:10" ht="38.25">
      <c r="A7" s="31" t="s">
        <v>27</v>
      </c>
      <c r="B7" s="29" t="s">
        <v>28</v>
      </c>
      <c r="C7" s="29" t="s">
        <v>29</v>
      </c>
      <c r="D7" s="29" t="s">
        <v>30</v>
      </c>
      <c r="E7" s="29" t="s">
        <v>31</v>
      </c>
      <c r="F7" s="51" t="s">
        <v>32</v>
      </c>
      <c r="G7" s="52" t="s">
        <v>33</v>
      </c>
      <c r="H7" s="10"/>
      <c r="I7" s="10"/>
      <c r="J7" s="15"/>
    </row>
    <row r="8" spans="1:10" ht="27.75" customHeight="1">
      <c r="A8" s="32" t="s">
        <v>34</v>
      </c>
      <c r="B8" s="36"/>
      <c r="C8" s="36"/>
      <c r="D8" s="36"/>
      <c r="E8" s="36"/>
      <c r="F8" s="36" t="s">
        <v>2</v>
      </c>
      <c r="G8" s="36"/>
      <c r="H8" s="10" t="str">
        <f>IF(IF(NOT(ISBLANK(B8)),1,0)+IF(NOT(ISBLANK(C8)),1,0)+IF(NOT(ISBLANK(D8)),1,0)+IF(NOT(ISBLANK(E8)),1,0)+IF(NOT(ISBLANK(F8)),1,0)+IF(NOT(ISBLANK(G8)),1,0)=1,"Yes","No")</f>
        <v>Yes</v>
      </c>
      <c r="I8" s="17">
        <f>IF(H8="No","check data",IF(NOT(ISBLANK(B8)),5,0)+IF(NOT(ISBLANK(C8)),4,0)+IF(NOT(ISBLANK(D8)),3,0)+IF(NOT(ISBLANK(E8)),2,0)+IF(NOT(ISBLANK(F8)),1,0)+IF(NOT(ISBLANK(G8)),0,0))</f>
        <v>1</v>
      </c>
      <c r="J8" s="15"/>
    </row>
    <row r="9" spans="1:10" ht="25.5" customHeight="1">
      <c r="A9" s="33" t="s">
        <v>35</v>
      </c>
      <c r="B9" s="36"/>
      <c r="C9" s="36"/>
      <c r="D9" s="16"/>
      <c r="E9" s="36"/>
      <c r="F9" s="36" t="s">
        <v>2</v>
      </c>
      <c r="G9" s="36"/>
      <c r="H9" s="10" t="str">
        <f>IF(IF(NOT(ISBLANK(B9)),1,0)+IF(NOT(ISBLANK(C9)),1,0)+IF(NOT(ISBLANK(D9)),1,0)+IF(NOT(ISBLANK(E9)),1,0)+IF(NOT(ISBLANK(F9)),1,0)+IF(NOT(ISBLANK(G9)),1,0)=1,"Yes","No")</f>
        <v>Yes</v>
      </c>
      <c r="I9" s="17">
        <f>IF(H9="No","check data",IF(NOT(ISBLANK(B9)),5,0)+IF(NOT(ISBLANK(C9)),4,0)+IF(NOT(ISBLANK(D9)),3,0)+IF(NOT(ISBLANK(E9)),2,0)+IF(NOT(ISBLANK(F9)),1,0)+IF(NOT(ISBLANK(G9)),0,0))</f>
        <v>1</v>
      </c>
      <c r="J9" s="15"/>
    </row>
    <row r="10" spans="1:10" ht="25.5" customHeight="1">
      <c r="A10" s="33" t="s">
        <v>36</v>
      </c>
      <c r="B10" s="36"/>
      <c r="C10" s="16"/>
      <c r="D10" s="36"/>
      <c r="E10" s="36" t="s">
        <v>2</v>
      </c>
      <c r="F10" s="36"/>
      <c r="G10" s="36"/>
      <c r="H10" s="10" t="str">
        <f>IF(IF(NOT(ISBLANK(B10)),1,0)+IF(NOT(ISBLANK(C10)),1,0)+IF(NOT(ISBLANK(D10)),1,0)+IF(NOT(ISBLANK(E10)),1,0)+IF(NOT(ISBLANK(F10)),1,0)+IF(NOT(ISBLANK(G10)),1,0)=1,"Yes","No")</f>
        <v>Yes</v>
      </c>
      <c r="I10" s="17">
        <f>IF(H10="No","check data",IF(NOT(ISBLANK(B10)),5,0)+IF(NOT(ISBLANK(C10)),4,0)+IF(NOT(ISBLANK(D10)),3,0)+IF(NOT(ISBLANK(E10)),2,0)+IF(NOT(ISBLANK(F10)),1,0)+IF(NOT(ISBLANK(G10)),0,0))</f>
        <v>2</v>
      </c>
      <c r="J10" s="15"/>
    </row>
    <row r="11" spans="1:10" ht="29.25" customHeight="1">
      <c r="A11" s="34" t="s">
        <v>37</v>
      </c>
      <c r="B11" s="36"/>
      <c r="C11" s="36"/>
      <c r="D11" s="16"/>
      <c r="E11" s="36"/>
      <c r="F11" s="36" t="s">
        <v>2</v>
      </c>
      <c r="G11" s="36"/>
      <c r="H11" s="10" t="str">
        <f>IF(IF(NOT(ISBLANK(B11)),1,0)+IF(NOT(ISBLANK(C11)),1,0)+IF(NOT(ISBLANK(D11)),1,0)+IF(NOT(ISBLANK(E11)),1,0)+IF(NOT(ISBLANK(F11)),1,0)+IF(NOT(ISBLANK(G11)),1,0)=1,"Yes","No")</f>
        <v>Yes</v>
      </c>
      <c r="I11" s="17">
        <f>IF(H11="No","check data",IF(NOT(ISBLANK(B11)),5,0)+IF(NOT(ISBLANK(C11)),4,0)+IF(NOT(ISBLANK(D11)),3,0)+IF(NOT(ISBLANK(E11)),2,0)+IF(NOT(ISBLANK(F11)),1,0)+IF(NOT(ISBLANK(G11)),0,0))</f>
        <v>1</v>
      </c>
      <c r="J11" s="15"/>
    </row>
    <row r="12" spans="1:10" ht="29.25" customHeight="1">
      <c r="A12" s="34" t="s">
        <v>38</v>
      </c>
      <c r="B12" s="36"/>
      <c r="C12" s="36"/>
      <c r="D12" s="36"/>
      <c r="E12" s="36"/>
      <c r="F12" s="36"/>
      <c r="G12" s="36" t="s">
        <v>2</v>
      </c>
      <c r="H12" s="10" t="str">
        <f>IF(IF(NOT(ISBLANK(B12)),1,0)+IF(NOT(ISBLANK(C12)),1,0)+IF(NOT(ISBLANK(D12)),1,0)+IF(NOT(ISBLANK(E12)),1,0)+IF(NOT(ISBLANK(F12)),1,0)+IF(NOT(ISBLANK(G12)),1,0)=1,"Yes","No")</f>
        <v>Yes</v>
      </c>
      <c r="I12" s="17">
        <f>IF(H12="No","check data",IF(NOT(ISBLANK(B12)),5,0)+IF(NOT(ISBLANK(C12)),4,0)+IF(NOT(ISBLANK(D12)),3,0)+IF(NOT(ISBLANK(E12)),2,0)+IF(NOT(ISBLANK(F12)),1,0)+IF(NOT(ISBLANK(G12)),0,0))</f>
        <v>0</v>
      </c>
      <c r="J12" s="15"/>
    </row>
    <row r="13" spans="1:10" ht="12.75">
      <c r="A13" s="9"/>
      <c r="B13" s="9"/>
      <c r="C13" s="9"/>
      <c r="D13" s="9"/>
      <c r="E13" s="9"/>
      <c r="F13" s="9"/>
      <c r="G13" s="9"/>
      <c r="H13" s="9"/>
      <c r="I13" s="10"/>
      <c r="J13" s="15"/>
    </row>
    <row r="14" spans="1:9" ht="12.75">
      <c r="A14" s="18" t="s">
        <v>3</v>
      </c>
      <c r="B14" s="19" t="s">
        <v>4</v>
      </c>
      <c r="C14" s="20"/>
      <c r="D14" s="20"/>
      <c r="E14" s="20"/>
      <c r="F14" s="20"/>
      <c r="G14" s="20"/>
      <c r="H14" s="20"/>
      <c r="I14" s="21"/>
    </row>
    <row r="15" spans="1:9" ht="12.75">
      <c r="A15" s="22" t="s">
        <v>5</v>
      </c>
      <c r="B15" s="23" t="str">
        <f>IF(OR(H8="No",H9="No",H10="No",H11="No",H12="No"),"No","Yes")</f>
        <v>Yes</v>
      </c>
      <c r="C15" s="20"/>
      <c r="D15" s="20"/>
      <c r="E15" s="20"/>
      <c r="F15" s="20"/>
      <c r="G15" s="20"/>
      <c r="H15" s="20"/>
      <c r="I15" s="21"/>
    </row>
    <row r="16" spans="1:9" ht="12.75">
      <c r="A16" s="35" t="s">
        <v>8</v>
      </c>
      <c r="B16" s="23">
        <f>IF(B15="No","complete data",SUM(I8:I12))</f>
        <v>5</v>
      </c>
      <c r="C16" s="20"/>
      <c r="D16" s="20"/>
      <c r="E16" s="20"/>
      <c r="F16" s="20"/>
      <c r="G16" s="20"/>
      <c r="H16" s="20"/>
      <c r="I16" s="21"/>
    </row>
    <row r="17" spans="1:9" ht="12.75">
      <c r="A17" s="35" t="s">
        <v>9</v>
      </c>
      <c r="B17" s="23">
        <f>IF(B15="No","complete data",B16*4)</f>
        <v>20</v>
      </c>
      <c r="C17" s="20"/>
      <c r="D17" s="20"/>
      <c r="E17" s="20"/>
      <c r="F17" s="20"/>
      <c r="G17" s="20"/>
      <c r="H17" s="20"/>
      <c r="I17" s="21"/>
    </row>
    <row r="18" spans="1:9" ht="12.75">
      <c r="A18" s="53" t="s">
        <v>39</v>
      </c>
      <c r="B18" s="63">
        <f>IF(B15="No","complete data",IF(B19="might be depressed: use the Major Depression (ICD-10) Inventory","",IF(B16&lt;13,"might be depressed. use the Major Depression(ICD-10) Inventory","is not depressed")))</f>
      </c>
      <c r="C18" s="64"/>
      <c r="D18" s="64"/>
      <c r="E18" s="64"/>
      <c r="F18" s="64"/>
      <c r="G18" s="65"/>
      <c r="H18" s="20"/>
      <c r="I18" s="21"/>
    </row>
    <row r="19" spans="1:9" ht="12.75">
      <c r="A19" s="54"/>
      <c r="B19" s="66" t="str">
        <f>IF(OR(I8&lt;2,I9&lt;2,I10&lt;2,I11&lt;2,I12&lt;2),"might be depressed: use the Major Depression (ICD-10) Inventory","")</f>
        <v>might be depressed: use the Major Depression (ICD-10) Inventory</v>
      </c>
      <c r="C19" s="67"/>
      <c r="D19" s="67"/>
      <c r="E19" s="67"/>
      <c r="F19" s="67"/>
      <c r="G19" s="68"/>
      <c r="H19" s="20"/>
      <c r="I19" s="21"/>
    </row>
    <row r="20" spans="1:9" ht="12.75">
      <c r="A20" s="18" t="s">
        <v>41</v>
      </c>
      <c r="B20" s="69">
        <f>IF(B18="is not depressed",(B4/(1-B4))*G20/((B4/(1-B4))*G20+1),IF(B18="complete data","complete data",(B4/(1-B4))*E20/((B4/(1-B4))*E20+1)))</f>
        <v>0.2227979274611399</v>
      </c>
      <c r="C20" s="9"/>
      <c r="D20" s="47" t="s">
        <v>20</v>
      </c>
      <c r="E20" s="48">
        <v>2.58</v>
      </c>
      <c r="F20" s="47" t="s">
        <v>21</v>
      </c>
      <c r="G20" s="49">
        <v>0.11</v>
      </c>
      <c r="H20" s="43"/>
      <c r="I20" s="44"/>
    </row>
    <row r="21" ht="15" customHeight="1"/>
    <row r="29" spans="8:9" ht="12.75">
      <c r="H29" s="27"/>
      <c r="I29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">
      <selection activeCell="A18" sqref="A18"/>
    </sheetView>
  </sheetViews>
  <sheetFormatPr defaultColWidth="11.421875" defaultRowHeight="12.75"/>
  <cols>
    <col min="1" max="1" width="28.7109375" style="3" customWidth="1"/>
    <col min="2" max="6" width="10.7109375" style="3" customWidth="1"/>
    <col min="7" max="7" width="11.140625" style="3" customWidth="1"/>
    <col min="8" max="8" width="7.7109375" style="3" customWidth="1"/>
    <col min="9" max="9" width="7.7109375" style="27" customWidth="1"/>
    <col min="10" max="10" width="4.7109375" style="3" customWidth="1"/>
    <col min="11" max="11" width="4.8515625" style="3" customWidth="1"/>
    <col min="12" max="12" width="7.57421875" style="3" customWidth="1"/>
    <col min="13" max="16384" width="11.421875" style="3" customWidth="1"/>
  </cols>
  <sheetData>
    <row r="1" spans="1:9" ht="64.5" customHeight="1">
      <c r="A1" s="28" t="s">
        <v>42</v>
      </c>
      <c r="B1" s="1"/>
      <c r="C1" s="2"/>
      <c r="G1" s="4" t="s">
        <v>25</v>
      </c>
      <c r="H1" s="5" t="s">
        <v>0</v>
      </c>
      <c r="I1" s="6" t="s">
        <v>1</v>
      </c>
    </row>
    <row r="2" spans="1:9" ht="12.75">
      <c r="A2" s="7"/>
      <c r="B2" s="7"/>
      <c r="C2" s="7"/>
      <c r="D2" s="7"/>
      <c r="E2" s="7"/>
      <c r="F2" s="7"/>
      <c r="G2" s="7"/>
      <c r="H2" s="7"/>
      <c r="I2" s="8"/>
    </row>
    <row r="3" spans="1:9" ht="12.75">
      <c r="A3" s="9"/>
      <c r="B3" s="9"/>
      <c r="C3" s="9"/>
      <c r="D3" s="9"/>
      <c r="E3" s="9"/>
      <c r="F3" s="9"/>
      <c r="G3" s="9"/>
      <c r="H3" s="9"/>
      <c r="I3" s="10"/>
    </row>
    <row r="4" spans="1:10" ht="12.75">
      <c r="A4" s="11" t="s">
        <v>60</v>
      </c>
      <c r="B4" s="12"/>
      <c r="C4" s="13"/>
      <c r="D4" s="13"/>
      <c r="E4" s="13"/>
      <c r="F4" s="13"/>
      <c r="G4" s="14"/>
      <c r="H4" s="10"/>
      <c r="I4" s="10"/>
      <c r="J4" s="15"/>
    </row>
    <row r="5" spans="1:12" ht="38.25">
      <c r="A5" s="55" t="s">
        <v>64</v>
      </c>
      <c r="B5" s="29" t="s">
        <v>11</v>
      </c>
      <c r="C5" s="29" t="s">
        <v>12</v>
      </c>
      <c r="D5" s="29" t="s">
        <v>13</v>
      </c>
      <c r="E5" s="29" t="s">
        <v>14</v>
      </c>
      <c r="F5" s="30" t="s">
        <v>15</v>
      </c>
      <c r="G5" s="40" t="s">
        <v>16</v>
      </c>
      <c r="H5" s="10"/>
      <c r="I5" s="10"/>
      <c r="J5" s="15"/>
      <c r="K5" s="57" t="s">
        <v>56</v>
      </c>
      <c r="L5" s="57" t="s">
        <v>57</v>
      </c>
    </row>
    <row r="6" spans="1:12" ht="27.75" customHeight="1">
      <c r="A6" s="32" t="s">
        <v>65</v>
      </c>
      <c r="B6" s="36" t="s">
        <v>2</v>
      </c>
      <c r="C6" s="36"/>
      <c r="D6" s="36"/>
      <c r="E6" s="36"/>
      <c r="F6" s="36"/>
      <c r="G6" s="36"/>
      <c r="H6" s="10" t="str">
        <f aca="true" t="shared" si="0" ref="H6:H17">IF(IF(NOT(ISBLANK(B6)),1,0)+IF(NOT(ISBLANK(C6)),1,0)+IF(NOT(ISBLANK(D6)),1,0)+IF(NOT(ISBLANK(E6)),1,0)+IF(NOT(ISBLANK(F6)),1,0)+IF(NOT(ISBLANK(G6)),1,0)=1,"Yes","No")</f>
        <v>Yes</v>
      </c>
      <c r="I6" s="17">
        <f aca="true" t="shared" si="1" ref="I6:I17">IF(H6="No","check data",IF(NOT(ISBLANK(B6)),5,0)+IF(NOT(ISBLANK(C6)),4,0)+IF(NOT(ISBLANK(D6)),3,0)+IF(NOT(ISBLANK(E6)),2,0)+IF(NOT(ISBLANK(F6)),1,0)+IF(NOT(ISBLANK(G6)),0,0))</f>
        <v>5</v>
      </c>
      <c r="J6" s="56"/>
      <c r="K6" s="56">
        <f aca="true" t="shared" si="2" ref="K6:K12">IF(I6&gt;3,1,0)</f>
        <v>1</v>
      </c>
      <c r="L6" s="56">
        <f aca="true" t="shared" si="3" ref="L6:L16">K6</f>
        <v>1</v>
      </c>
    </row>
    <row r="7" spans="1:12" ht="25.5" customHeight="1">
      <c r="A7" s="33" t="s">
        <v>66</v>
      </c>
      <c r="B7" s="36"/>
      <c r="C7" s="36" t="s">
        <v>2</v>
      </c>
      <c r="D7" s="16"/>
      <c r="E7" s="36"/>
      <c r="F7" s="16"/>
      <c r="G7" s="36"/>
      <c r="H7" s="10" t="str">
        <f t="shared" si="0"/>
        <v>Yes</v>
      </c>
      <c r="I7" s="17">
        <f t="shared" si="1"/>
        <v>4</v>
      </c>
      <c r="J7" s="56"/>
      <c r="K7" s="56">
        <f t="shared" si="2"/>
        <v>1</v>
      </c>
      <c r="L7" s="56">
        <f t="shared" si="3"/>
        <v>1</v>
      </c>
    </row>
    <row r="8" spans="1:12" ht="25.5" customHeight="1">
      <c r="A8" s="33" t="s">
        <v>67</v>
      </c>
      <c r="B8" s="36" t="s">
        <v>2</v>
      </c>
      <c r="C8" s="16"/>
      <c r="D8" s="36"/>
      <c r="E8" s="36"/>
      <c r="F8" s="36"/>
      <c r="G8" s="36"/>
      <c r="H8" s="10" t="str">
        <f t="shared" si="0"/>
        <v>Yes</v>
      </c>
      <c r="I8" s="17">
        <f t="shared" si="1"/>
        <v>5</v>
      </c>
      <c r="J8" s="56"/>
      <c r="K8" s="56">
        <f t="shared" si="2"/>
        <v>1</v>
      </c>
      <c r="L8" s="56">
        <f t="shared" si="3"/>
        <v>1</v>
      </c>
    </row>
    <row r="9" spans="1:12" ht="29.25" customHeight="1">
      <c r="A9" s="34" t="s">
        <v>68</v>
      </c>
      <c r="B9" s="36"/>
      <c r="C9" s="36"/>
      <c r="D9" s="16"/>
      <c r="E9" s="36"/>
      <c r="F9" s="36"/>
      <c r="G9" s="36" t="s">
        <v>2</v>
      </c>
      <c r="H9" s="10" t="str">
        <f t="shared" si="0"/>
        <v>Yes</v>
      </c>
      <c r="I9" s="17">
        <f t="shared" si="1"/>
        <v>0</v>
      </c>
      <c r="J9" s="56">
        <f>IF(I9&gt;I10,I9,I10)</f>
        <v>0</v>
      </c>
      <c r="K9" s="56">
        <f t="shared" si="2"/>
        <v>0</v>
      </c>
      <c r="L9" s="56">
        <f>IF(J9&gt;3,1,0)</f>
        <v>0</v>
      </c>
    </row>
    <row r="10" spans="1:12" ht="39.75" customHeight="1">
      <c r="A10" s="34" t="s">
        <v>69</v>
      </c>
      <c r="B10" s="36"/>
      <c r="C10" s="36"/>
      <c r="D10" s="36"/>
      <c r="E10" s="36"/>
      <c r="F10" s="36"/>
      <c r="G10" s="36" t="s">
        <v>2</v>
      </c>
      <c r="H10" s="10" t="str">
        <f t="shared" si="0"/>
        <v>Yes</v>
      </c>
      <c r="I10" s="17">
        <f t="shared" si="1"/>
        <v>0</v>
      </c>
      <c r="J10" s="56"/>
      <c r="K10" s="56">
        <f t="shared" si="2"/>
        <v>0</v>
      </c>
      <c r="L10" s="56"/>
    </row>
    <row r="11" spans="1:12" ht="38.25" customHeight="1">
      <c r="A11" s="34" t="s">
        <v>70</v>
      </c>
      <c r="B11" s="36"/>
      <c r="C11" s="36"/>
      <c r="D11" s="36"/>
      <c r="E11" s="36"/>
      <c r="F11" s="36"/>
      <c r="G11" s="36" t="s">
        <v>2</v>
      </c>
      <c r="H11" s="10" t="str">
        <f t="shared" si="0"/>
        <v>Yes</v>
      </c>
      <c r="I11" s="17">
        <f t="shared" si="1"/>
        <v>0</v>
      </c>
      <c r="J11" s="56"/>
      <c r="K11" s="56">
        <f t="shared" si="2"/>
        <v>0</v>
      </c>
      <c r="L11" s="56">
        <f t="shared" si="3"/>
        <v>0</v>
      </c>
    </row>
    <row r="12" spans="1:12" ht="41.25" customHeight="1">
      <c r="A12" s="34" t="s">
        <v>71</v>
      </c>
      <c r="B12" s="36"/>
      <c r="C12" s="36"/>
      <c r="D12" s="36"/>
      <c r="E12" s="36"/>
      <c r="F12" s="36"/>
      <c r="G12" s="36" t="s">
        <v>2</v>
      </c>
      <c r="H12" s="10" t="str">
        <f t="shared" si="0"/>
        <v>Yes</v>
      </c>
      <c r="I12" s="17">
        <f t="shared" si="1"/>
        <v>0</v>
      </c>
      <c r="J12" s="56"/>
      <c r="K12" s="56">
        <f t="shared" si="2"/>
        <v>0</v>
      </c>
      <c r="L12" s="56">
        <f t="shared" si="3"/>
        <v>0</v>
      </c>
    </row>
    <row r="13" spans="1:12" ht="29.25" customHeight="1">
      <c r="A13" s="34" t="s">
        <v>72</v>
      </c>
      <c r="B13" s="36" t="s">
        <v>2</v>
      </c>
      <c r="C13" s="36"/>
      <c r="D13" s="36"/>
      <c r="E13" s="36"/>
      <c r="F13" s="36"/>
      <c r="G13" s="36"/>
      <c r="H13" s="10" t="str">
        <f t="shared" si="0"/>
        <v>Yes</v>
      </c>
      <c r="I13" s="17">
        <f t="shared" si="1"/>
        <v>5</v>
      </c>
      <c r="J13" s="56">
        <f>IF(I13&gt;I14,I13,I14)</f>
        <v>5</v>
      </c>
      <c r="K13" s="56">
        <f>IF(J13&gt;3,1,0)</f>
        <v>1</v>
      </c>
      <c r="L13" s="56">
        <f t="shared" si="3"/>
        <v>1</v>
      </c>
    </row>
    <row r="14" spans="1:12" ht="29.25" customHeight="1">
      <c r="A14" s="34" t="s">
        <v>73</v>
      </c>
      <c r="B14" s="36"/>
      <c r="C14" s="36"/>
      <c r="D14" s="36"/>
      <c r="E14" s="36"/>
      <c r="F14" s="36"/>
      <c r="G14" s="36" t="s">
        <v>2</v>
      </c>
      <c r="H14" s="10" t="str">
        <f t="shared" si="0"/>
        <v>Yes</v>
      </c>
      <c r="I14" s="17">
        <f t="shared" si="1"/>
        <v>0</v>
      </c>
      <c r="J14" s="56"/>
      <c r="K14" s="56"/>
      <c r="L14" s="56"/>
    </row>
    <row r="15" spans="1:12" ht="29.25" customHeight="1">
      <c r="A15" s="34" t="s">
        <v>74</v>
      </c>
      <c r="B15" s="36" t="s">
        <v>2</v>
      </c>
      <c r="C15" s="36"/>
      <c r="D15" s="36"/>
      <c r="E15" s="36"/>
      <c r="F15" s="36"/>
      <c r="G15" s="36"/>
      <c r="H15" s="10" t="str">
        <f t="shared" si="0"/>
        <v>Yes</v>
      </c>
      <c r="I15" s="17">
        <f t="shared" si="1"/>
        <v>5</v>
      </c>
      <c r="J15" s="56"/>
      <c r="K15" s="56">
        <f>IF(I15&gt;3,1,0)</f>
        <v>1</v>
      </c>
      <c r="L15" s="56">
        <f t="shared" si="3"/>
        <v>1</v>
      </c>
    </row>
    <row r="16" spans="1:12" ht="29.25" customHeight="1">
      <c r="A16" s="34" t="s">
        <v>75</v>
      </c>
      <c r="B16" s="36"/>
      <c r="C16" s="36"/>
      <c r="D16" s="36"/>
      <c r="E16" s="36"/>
      <c r="F16" s="36"/>
      <c r="G16" s="36" t="s">
        <v>2</v>
      </c>
      <c r="H16" s="10" t="str">
        <f t="shared" si="0"/>
        <v>Yes</v>
      </c>
      <c r="I16" s="17">
        <f t="shared" si="1"/>
        <v>0</v>
      </c>
      <c r="J16" s="56">
        <f>IF(I16&gt;I17,I16,I17)</f>
        <v>0</v>
      </c>
      <c r="K16" s="56">
        <f>IF(J16&gt;3,1,0)</f>
        <v>0</v>
      </c>
      <c r="L16" s="56">
        <f t="shared" si="3"/>
        <v>0</v>
      </c>
    </row>
    <row r="17" spans="1:12" ht="29.25" customHeight="1">
      <c r="A17" s="34" t="s">
        <v>76</v>
      </c>
      <c r="B17" s="36"/>
      <c r="C17" s="36"/>
      <c r="D17" s="36"/>
      <c r="E17" s="36"/>
      <c r="F17" s="36"/>
      <c r="G17" s="36" t="s">
        <v>2</v>
      </c>
      <c r="H17" s="10" t="str">
        <f t="shared" si="0"/>
        <v>Yes</v>
      </c>
      <c r="I17" s="17">
        <f t="shared" si="1"/>
        <v>0</v>
      </c>
      <c r="J17" s="56"/>
      <c r="K17" s="56"/>
      <c r="L17" s="56"/>
    </row>
    <row r="18" spans="1:10" ht="12.75">
      <c r="A18" s="9"/>
      <c r="B18" s="9"/>
      <c r="C18" s="9"/>
      <c r="D18" s="9"/>
      <c r="E18" s="9"/>
      <c r="F18" s="9"/>
      <c r="G18" s="9"/>
      <c r="H18" s="9"/>
      <c r="I18" s="10"/>
      <c r="J18" s="15"/>
    </row>
    <row r="19" spans="1:9" ht="12.75">
      <c r="A19" s="18" t="s">
        <v>3</v>
      </c>
      <c r="B19" s="19" t="s">
        <v>4</v>
      </c>
      <c r="C19" s="20"/>
      <c r="D19" s="20"/>
      <c r="E19" s="20"/>
      <c r="F19" s="20"/>
      <c r="G19" s="20"/>
      <c r="H19" s="20"/>
      <c r="I19" s="21"/>
    </row>
    <row r="20" spans="1:9" ht="12.75">
      <c r="A20" s="22" t="s">
        <v>5</v>
      </c>
      <c r="B20" s="59" t="str">
        <f>IF(OR(H6="No",H7="No",H8="No",H9="No",H10="No",H11="No",H12="No",H13="No",H14="No",H15="No",H16="No",H17="No"),"No","Yes")</f>
        <v>Yes</v>
      </c>
      <c r="C20" s="58"/>
      <c r="D20" s="20"/>
      <c r="E20" s="20"/>
      <c r="F20" s="20"/>
      <c r="G20" s="20"/>
      <c r="H20" s="20"/>
      <c r="I20" s="21"/>
    </row>
    <row r="21" spans="1:9" ht="12.75">
      <c r="A21" s="35" t="s">
        <v>58</v>
      </c>
      <c r="B21" s="60" t="str">
        <f>IF(B20="No","complete data",IF(AND(K6+K7+K8&gt;2,SUM(K9:K16)&gt;4),"Ernstige depressie",IF(AND(K6+K7+K8&gt;1,SUM(K9:K16)&gt;3),"Matige depressie",IF(AND(K6+K7+K8&gt;1,SUM(K9:K16)&gt;1),"Lichte depressie","Geen depressie"))))</f>
        <v>Lichte depressie</v>
      </c>
      <c r="C21" s="58"/>
      <c r="D21" s="20"/>
      <c r="E21" s="20"/>
      <c r="F21" s="20"/>
      <c r="G21" s="20"/>
      <c r="H21" s="20"/>
      <c r="I21" s="21"/>
    </row>
    <row r="22" spans="1:9" ht="12.75">
      <c r="A22" s="35" t="s">
        <v>59</v>
      </c>
      <c r="B22" s="60" t="str">
        <f>IF(B20="No","complete data",IF(AND(L6+L7&gt;0,SUM(L6:L16)&gt;4),"Depressie i.e.z.","geen diagnose"))</f>
        <v>Depressie i.e.z.</v>
      </c>
      <c r="C22" s="58"/>
      <c r="D22" s="20"/>
      <c r="E22" s="20"/>
      <c r="F22" s="20"/>
      <c r="G22" s="20"/>
      <c r="H22" s="20"/>
      <c r="I22" s="21"/>
    </row>
    <row r="23" spans="1:9" ht="12.75">
      <c r="A23" s="35" t="s">
        <v>62</v>
      </c>
      <c r="B23" s="61">
        <f>SUM(I6:I12)+J13+I15+J16</f>
        <v>24</v>
      </c>
      <c r="C23" s="62"/>
      <c r="D23" s="20"/>
      <c r="E23" s="20"/>
      <c r="F23" s="20"/>
      <c r="G23" s="20"/>
      <c r="H23" s="20"/>
      <c r="I23" s="20"/>
    </row>
    <row r="24" ht="12.75">
      <c r="I24" s="3"/>
    </row>
    <row r="25" ht="12.75">
      <c r="I25" s="3"/>
    </row>
    <row r="26" ht="78.75" customHeight="1">
      <c r="I26" s="3"/>
    </row>
    <row r="27" ht="12.75">
      <c r="I27" s="3"/>
    </row>
    <row r="28" ht="12.75">
      <c r="I28" s="3"/>
    </row>
    <row r="34" spans="8:9" ht="12.75">
      <c r="H34" s="27"/>
      <c r="I34" s="3"/>
    </row>
  </sheetData>
  <sheetProtection/>
  <printOptions/>
  <pageMargins left="0.75" right="0.75" top="1" bottom="1" header="0.5" footer="0.5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D26" sqref="D26"/>
    </sheetView>
  </sheetViews>
  <sheetFormatPr defaultColWidth="11.421875" defaultRowHeight="12.75"/>
  <cols>
    <col min="1" max="1" width="28.7109375" style="3" customWidth="1"/>
    <col min="2" max="6" width="10.7109375" style="3" customWidth="1"/>
    <col min="7" max="7" width="11.140625" style="3" customWidth="1"/>
    <col min="8" max="8" width="7.7109375" style="3" customWidth="1"/>
    <col min="9" max="9" width="7.7109375" style="27" customWidth="1"/>
    <col min="10" max="10" width="4.7109375" style="3" customWidth="1"/>
    <col min="11" max="11" width="4.8515625" style="3" customWidth="1"/>
    <col min="12" max="12" width="7.57421875" style="3" customWidth="1"/>
    <col min="13" max="16384" width="11.421875" style="3" customWidth="1"/>
  </cols>
  <sheetData>
    <row r="1" spans="1:9" ht="64.5" customHeight="1">
      <c r="A1" s="28" t="s">
        <v>42</v>
      </c>
      <c r="B1" s="1"/>
      <c r="C1" s="2"/>
      <c r="G1" s="4" t="s">
        <v>25</v>
      </c>
      <c r="H1" s="5" t="s">
        <v>0</v>
      </c>
      <c r="I1" s="6" t="s">
        <v>1</v>
      </c>
    </row>
    <row r="2" spans="1:9" ht="12.75">
      <c r="A2" s="7"/>
      <c r="B2" s="7"/>
      <c r="C2" s="7"/>
      <c r="D2" s="7"/>
      <c r="E2" s="7"/>
      <c r="F2" s="7"/>
      <c r="G2" s="7"/>
      <c r="H2" s="7"/>
      <c r="I2" s="8"/>
    </row>
    <row r="3" spans="1:9" ht="12.75">
      <c r="A3" s="9"/>
      <c r="B3" s="9"/>
      <c r="C3" s="9"/>
      <c r="D3" s="9"/>
      <c r="E3" s="9"/>
      <c r="F3" s="9"/>
      <c r="G3" s="9"/>
      <c r="H3" s="9"/>
      <c r="I3" s="10"/>
    </row>
    <row r="4" spans="1:10" ht="12.75">
      <c r="A4" s="11" t="s">
        <v>26</v>
      </c>
      <c r="B4" s="12"/>
      <c r="C4" s="13"/>
      <c r="D4" s="13"/>
      <c r="E4" s="13"/>
      <c r="F4" s="13"/>
      <c r="G4" s="14"/>
      <c r="H4" s="10"/>
      <c r="I4" s="10"/>
      <c r="J4" s="15"/>
    </row>
    <row r="5" spans="1:12" ht="38.25">
      <c r="A5" s="55" t="s">
        <v>43</v>
      </c>
      <c r="B5" s="29" t="s">
        <v>28</v>
      </c>
      <c r="C5" s="29" t="s">
        <v>29</v>
      </c>
      <c r="D5" s="29" t="s">
        <v>30</v>
      </c>
      <c r="E5" s="29" t="s">
        <v>31</v>
      </c>
      <c r="F5" s="51" t="s">
        <v>32</v>
      </c>
      <c r="G5" s="52" t="s">
        <v>33</v>
      </c>
      <c r="H5" s="10"/>
      <c r="I5" s="10"/>
      <c r="J5" s="15"/>
      <c r="K5" s="57" t="s">
        <v>56</v>
      </c>
      <c r="L5" s="57" t="s">
        <v>57</v>
      </c>
    </row>
    <row r="6" spans="1:12" ht="27.75" customHeight="1">
      <c r="A6" s="32" t="s">
        <v>44</v>
      </c>
      <c r="B6" s="36" t="s">
        <v>2</v>
      </c>
      <c r="C6" s="36"/>
      <c r="D6" s="36"/>
      <c r="E6" s="36"/>
      <c r="F6" s="36"/>
      <c r="G6" s="36"/>
      <c r="H6" s="10" t="str">
        <f aca="true" t="shared" si="0" ref="H6:H17">IF(IF(NOT(ISBLANK(B6)),1,0)+IF(NOT(ISBLANK(C6)),1,0)+IF(NOT(ISBLANK(D6)),1,0)+IF(NOT(ISBLANK(E6)),1,0)+IF(NOT(ISBLANK(F6)),1,0)+IF(NOT(ISBLANK(G6)),1,0)=1,"Yes","No")</f>
        <v>Yes</v>
      </c>
      <c r="I6" s="17">
        <f aca="true" t="shared" si="1" ref="I6:I17">IF(H6="No","check data",IF(NOT(ISBLANK(B6)),5,0)+IF(NOT(ISBLANK(C6)),4,0)+IF(NOT(ISBLANK(D6)),3,0)+IF(NOT(ISBLANK(E6)),2,0)+IF(NOT(ISBLANK(F6)),1,0)+IF(NOT(ISBLANK(G6)),0,0))</f>
        <v>5</v>
      </c>
      <c r="J6" s="56"/>
      <c r="K6" s="56">
        <f aca="true" t="shared" si="2" ref="K6:K12">IF(I6&gt;3,1,0)</f>
        <v>1</v>
      </c>
      <c r="L6" s="56">
        <f aca="true" t="shared" si="3" ref="L6:L16">K6</f>
        <v>1</v>
      </c>
    </row>
    <row r="7" spans="1:12" ht="25.5" customHeight="1">
      <c r="A7" s="33" t="s">
        <v>45</v>
      </c>
      <c r="B7" s="36"/>
      <c r="C7" s="36" t="s">
        <v>2</v>
      </c>
      <c r="D7" s="16"/>
      <c r="E7" s="36"/>
      <c r="F7" s="16"/>
      <c r="G7" s="36"/>
      <c r="H7" s="10" t="str">
        <f t="shared" si="0"/>
        <v>Yes</v>
      </c>
      <c r="I7" s="17">
        <f t="shared" si="1"/>
        <v>4</v>
      </c>
      <c r="J7" s="56"/>
      <c r="K7" s="56">
        <f t="shared" si="2"/>
        <v>1</v>
      </c>
      <c r="L7" s="56">
        <f t="shared" si="3"/>
        <v>1</v>
      </c>
    </row>
    <row r="8" spans="1:12" ht="25.5" customHeight="1">
      <c r="A8" s="33" t="s">
        <v>46</v>
      </c>
      <c r="B8" s="36" t="s">
        <v>2</v>
      </c>
      <c r="C8" s="16"/>
      <c r="D8" s="36"/>
      <c r="E8" s="36"/>
      <c r="F8" s="36"/>
      <c r="G8" s="36"/>
      <c r="H8" s="10" t="str">
        <f t="shared" si="0"/>
        <v>Yes</v>
      </c>
      <c r="I8" s="17">
        <f t="shared" si="1"/>
        <v>5</v>
      </c>
      <c r="J8" s="56"/>
      <c r="K8" s="56">
        <f t="shared" si="2"/>
        <v>1</v>
      </c>
      <c r="L8" s="56">
        <f t="shared" si="3"/>
        <v>1</v>
      </c>
    </row>
    <row r="9" spans="1:12" ht="29.25" customHeight="1">
      <c r="A9" s="34" t="s">
        <v>47</v>
      </c>
      <c r="B9" s="36"/>
      <c r="C9" s="36"/>
      <c r="D9" s="16"/>
      <c r="E9" s="36"/>
      <c r="F9" s="36"/>
      <c r="G9" s="36" t="s">
        <v>2</v>
      </c>
      <c r="H9" s="10" t="str">
        <f t="shared" si="0"/>
        <v>Yes</v>
      </c>
      <c r="I9" s="17">
        <f t="shared" si="1"/>
        <v>0</v>
      </c>
      <c r="J9" s="56">
        <f>IF(I9&gt;I10,I9,I10)</f>
        <v>0</v>
      </c>
      <c r="K9" s="56">
        <f t="shared" si="2"/>
        <v>0</v>
      </c>
      <c r="L9" s="56">
        <f>IF(J9&gt;3,1,0)</f>
        <v>0</v>
      </c>
    </row>
    <row r="10" spans="1:12" ht="29.25" customHeight="1">
      <c r="A10" s="34" t="s">
        <v>48</v>
      </c>
      <c r="B10" s="36"/>
      <c r="C10" s="36"/>
      <c r="D10" s="36"/>
      <c r="E10" s="36"/>
      <c r="F10" s="36"/>
      <c r="G10" s="36" t="s">
        <v>2</v>
      </c>
      <c r="H10" s="10" t="str">
        <f t="shared" si="0"/>
        <v>Yes</v>
      </c>
      <c r="I10" s="17">
        <f t="shared" si="1"/>
        <v>0</v>
      </c>
      <c r="J10" s="56"/>
      <c r="K10" s="56">
        <f t="shared" si="2"/>
        <v>0</v>
      </c>
      <c r="L10" s="56"/>
    </row>
    <row r="11" spans="1:12" ht="29.25" customHeight="1">
      <c r="A11" s="34" t="s">
        <v>49</v>
      </c>
      <c r="B11" s="36" t="s">
        <v>2</v>
      </c>
      <c r="C11" s="36"/>
      <c r="D11" s="36"/>
      <c r="E11" s="36"/>
      <c r="F11" s="36"/>
      <c r="G11" s="36"/>
      <c r="H11" s="10" t="str">
        <f t="shared" si="0"/>
        <v>Yes</v>
      </c>
      <c r="I11" s="17">
        <f t="shared" si="1"/>
        <v>5</v>
      </c>
      <c r="J11" s="56"/>
      <c r="K11" s="56">
        <f t="shared" si="2"/>
        <v>1</v>
      </c>
      <c r="L11" s="56">
        <f t="shared" si="3"/>
        <v>1</v>
      </c>
    </row>
    <row r="12" spans="1:12" ht="41.25" customHeight="1">
      <c r="A12" s="34" t="s">
        <v>50</v>
      </c>
      <c r="B12" s="36" t="s">
        <v>2</v>
      </c>
      <c r="C12" s="36"/>
      <c r="D12" s="36"/>
      <c r="E12" s="36"/>
      <c r="F12" s="36"/>
      <c r="G12" s="36"/>
      <c r="H12" s="10" t="str">
        <f t="shared" si="0"/>
        <v>Yes</v>
      </c>
      <c r="I12" s="17">
        <f t="shared" si="1"/>
        <v>5</v>
      </c>
      <c r="J12" s="56"/>
      <c r="K12" s="56">
        <f t="shared" si="2"/>
        <v>1</v>
      </c>
      <c r="L12" s="56">
        <f t="shared" si="3"/>
        <v>1</v>
      </c>
    </row>
    <row r="13" spans="1:12" ht="29.25" customHeight="1">
      <c r="A13" s="34" t="s">
        <v>51</v>
      </c>
      <c r="B13" s="36" t="s">
        <v>2</v>
      </c>
      <c r="C13" s="36"/>
      <c r="D13" s="36"/>
      <c r="E13" s="36"/>
      <c r="F13" s="36"/>
      <c r="G13" s="36"/>
      <c r="H13" s="10" t="str">
        <f t="shared" si="0"/>
        <v>Yes</v>
      </c>
      <c r="I13" s="17">
        <f t="shared" si="1"/>
        <v>5</v>
      </c>
      <c r="J13" s="56">
        <f>IF(I13&gt;I14,I13,I14)</f>
        <v>5</v>
      </c>
      <c r="K13" s="56">
        <f>IF(J13&gt;3,1,0)</f>
        <v>1</v>
      </c>
      <c r="L13" s="56">
        <f t="shared" si="3"/>
        <v>1</v>
      </c>
    </row>
    <row r="14" spans="1:12" ht="29.25" customHeight="1">
      <c r="A14" s="34" t="s">
        <v>52</v>
      </c>
      <c r="B14" s="36"/>
      <c r="C14" s="36"/>
      <c r="D14" s="36"/>
      <c r="E14" s="36"/>
      <c r="F14" s="36"/>
      <c r="G14" s="36" t="s">
        <v>2</v>
      </c>
      <c r="H14" s="10" t="str">
        <f t="shared" si="0"/>
        <v>Yes</v>
      </c>
      <c r="I14" s="17">
        <f t="shared" si="1"/>
        <v>0</v>
      </c>
      <c r="J14" s="56"/>
      <c r="K14" s="56"/>
      <c r="L14" s="56"/>
    </row>
    <row r="15" spans="1:12" ht="29.25" customHeight="1">
      <c r="A15" s="34" t="s">
        <v>53</v>
      </c>
      <c r="B15" s="36" t="s">
        <v>2</v>
      </c>
      <c r="C15" s="36"/>
      <c r="D15" s="36"/>
      <c r="E15" s="36"/>
      <c r="F15" s="36"/>
      <c r="G15" s="36"/>
      <c r="H15" s="10" t="str">
        <f t="shared" si="0"/>
        <v>Yes</v>
      </c>
      <c r="I15" s="17">
        <f t="shared" si="1"/>
        <v>5</v>
      </c>
      <c r="J15" s="56"/>
      <c r="K15" s="56">
        <f>IF(I15&gt;3,1,0)</f>
        <v>1</v>
      </c>
      <c r="L15" s="56">
        <f t="shared" si="3"/>
        <v>1</v>
      </c>
    </row>
    <row r="16" spans="1:12" ht="29.25" customHeight="1">
      <c r="A16" s="34" t="s">
        <v>54</v>
      </c>
      <c r="B16" s="36"/>
      <c r="C16" s="36"/>
      <c r="D16" s="36"/>
      <c r="E16" s="36"/>
      <c r="F16" s="36"/>
      <c r="G16" s="36" t="s">
        <v>2</v>
      </c>
      <c r="H16" s="10" t="str">
        <f t="shared" si="0"/>
        <v>Yes</v>
      </c>
      <c r="I16" s="17">
        <f t="shared" si="1"/>
        <v>0</v>
      </c>
      <c r="J16" s="56">
        <f>IF(I16&gt;I17,I16,I17)</f>
        <v>5</v>
      </c>
      <c r="K16" s="56">
        <f>IF(J16&gt;3,1,0)</f>
        <v>1</v>
      </c>
      <c r="L16" s="56">
        <f t="shared" si="3"/>
        <v>1</v>
      </c>
    </row>
    <row r="17" spans="1:12" ht="29.25" customHeight="1">
      <c r="A17" s="34" t="s">
        <v>55</v>
      </c>
      <c r="B17" s="36" t="s">
        <v>2</v>
      </c>
      <c r="C17" s="36"/>
      <c r="D17" s="36"/>
      <c r="E17" s="36"/>
      <c r="F17" s="36"/>
      <c r="G17" s="36"/>
      <c r="H17" s="10" t="str">
        <f t="shared" si="0"/>
        <v>Yes</v>
      </c>
      <c r="I17" s="17">
        <f t="shared" si="1"/>
        <v>5</v>
      </c>
      <c r="J17" s="56"/>
      <c r="K17" s="56"/>
      <c r="L17" s="56"/>
    </row>
    <row r="18" spans="1:10" ht="12.75">
      <c r="A18" s="9"/>
      <c r="B18" s="9"/>
      <c r="C18" s="9"/>
      <c r="D18" s="9"/>
      <c r="E18" s="9"/>
      <c r="F18" s="9"/>
      <c r="G18" s="9"/>
      <c r="H18" s="9"/>
      <c r="I18" s="10"/>
      <c r="J18" s="15"/>
    </row>
    <row r="19" spans="1:9" ht="12.75">
      <c r="A19" s="18" t="s">
        <v>3</v>
      </c>
      <c r="B19" s="19" t="s">
        <v>4</v>
      </c>
      <c r="C19" s="20"/>
      <c r="D19" s="20"/>
      <c r="E19" s="20"/>
      <c r="F19" s="20"/>
      <c r="G19" s="20"/>
      <c r="H19" s="20"/>
      <c r="I19" s="21"/>
    </row>
    <row r="20" spans="1:9" ht="12.75">
      <c r="A20" s="22" t="s">
        <v>5</v>
      </c>
      <c r="B20" s="59" t="str">
        <f>IF(OR(H6="No",H7="No",H8="No",H9="No",H10="No",H11="No",H12="No",H13="No",H14="No",H15="No",H16="No",H17="No"),"No","Yes")</f>
        <v>Yes</v>
      </c>
      <c r="C20" s="58"/>
      <c r="D20" s="20"/>
      <c r="E20" s="20"/>
      <c r="F20" s="20"/>
      <c r="G20" s="20"/>
      <c r="H20" s="20"/>
      <c r="I20" s="21"/>
    </row>
    <row r="21" spans="1:9" ht="12.75">
      <c r="A21" s="35" t="s">
        <v>58</v>
      </c>
      <c r="B21" s="60" t="str">
        <f>IF(B20="No","complete data",IF(AND(K6+K7+K8&gt;2,SUM(K9:K16)&gt;4),"Severe depression",IF(AND(K6+K7+K8&gt;1,SUM(K9:K16)&gt;3),"Moderate depression",IF(AND(K6+K7+K8&gt;1,SUM(K9:K16)&gt;1),"Mild depression","No depression"))))</f>
        <v>Severe depression</v>
      </c>
      <c r="C21" s="58"/>
      <c r="D21" s="20"/>
      <c r="E21" s="20"/>
      <c r="F21" s="20"/>
      <c r="G21" s="20"/>
      <c r="H21" s="20"/>
      <c r="I21" s="21"/>
    </row>
    <row r="22" spans="1:9" ht="12.75">
      <c r="A22" s="35" t="s">
        <v>59</v>
      </c>
      <c r="B22" s="60" t="str">
        <f>IF(B20="No","complete data",IF(AND(L6+L7&gt;0,SUM(L6:L16)&gt;4),"Major depression","no diagnosis"))</f>
        <v>Major depression</v>
      </c>
      <c r="C22" s="58"/>
      <c r="D22" s="20"/>
      <c r="E22" s="20"/>
      <c r="F22" s="20"/>
      <c r="G22" s="20"/>
      <c r="H22" s="20"/>
      <c r="I22" s="21"/>
    </row>
    <row r="23" spans="1:9" ht="12.75">
      <c r="A23" s="35" t="s">
        <v>61</v>
      </c>
      <c r="B23" s="61">
        <f>SUM(I6:I12)+J13+I15+J16</f>
        <v>39</v>
      </c>
      <c r="C23" s="62"/>
      <c r="D23" s="20"/>
      <c r="E23" s="20"/>
      <c r="F23" s="20"/>
      <c r="G23" s="20"/>
      <c r="H23" s="20"/>
      <c r="I23" s="20"/>
    </row>
    <row r="24" ht="12.75">
      <c r="I24" s="3"/>
    </row>
    <row r="25" ht="12.75">
      <c r="I25" s="3"/>
    </row>
    <row r="26" ht="78.75" customHeight="1">
      <c r="I26" s="3"/>
    </row>
    <row r="27" ht="12.75">
      <c r="I27" s="3"/>
    </row>
    <row r="28" ht="12.75">
      <c r="I28" s="3"/>
    </row>
    <row r="34" spans="8:9" ht="12.75">
      <c r="H34" s="27"/>
      <c r="I34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Waard</dc:creator>
  <cp:keywords/>
  <dc:description/>
  <cp:lastModifiedBy>jan</cp:lastModifiedBy>
  <cp:lastPrinted>2003-11-02T15:29:40Z</cp:lastPrinted>
  <dcterms:created xsi:type="dcterms:W3CDTF">2003-11-01T18:49:26Z</dcterms:created>
  <dcterms:modified xsi:type="dcterms:W3CDTF">2010-03-06T11:30:52Z</dcterms:modified>
  <cp:category/>
  <cp:version/>
  <cp:contentType/>
  <cp:contentStatus/>
</cp:coreProperties>
</file>